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C:\FleuveEtMontagnes\Gilets-Vestes\"/>
    </mc:Choice>
  </mc:AlternateContent>
  <xr:revisionPtr revIDLastSave="0" documentId="13_ncr:1_{5C08C44F-722C-4273-9AA3-4024EFC7B59E}" xr6:coauthVersionLast="47" xr6:coauthVersionMax="47" xr10:uidLastSave="{00000000-0000-0000-0000-000000000000}"/>
  <bookViews>
    <workbookView xWindow="-108" yWindow="-108" windowWidth="23256" windowHeight="13896" xr2:uid="{FD6BB946-263D-40EF-83A4-A3916346FE01}"/>
  </bookViews>
  <sheets>
    <sheet name="Instructions" sheetId="3" r:id="rId1"/>
    <sheet name="Bon Commande Gilets" sheetId="1" r:id="rId2"/>
    <sheet name="Charte Grandeurs" sheetId="2" r:id="rId3"/>
  </sheets>
  <definedNames>
    <definedName name="_xlnm.Print_Area" localSheetId="1">'Bon Commande Gilets'!$A$1:$R$86</definedName>
    <definedName name="_xlnm.Print_Area" localSheetId="2">'Charte Grandeurs'!$A$1:$R$33</definedName>
    <definedName name="_xlnm.Print_Area" localSheetId="0">Instructions!$A$1:$Q$34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" l="1"/>
  <c r="H11" i="1"/>
  <c r="H80" i="1"/>
  <c r="H81" i="1"/>
  <c r="H79" i="1"/>
  <c r="H69" i="1"/>
  <c r="H70" i="1"/>
  <c r="H57" i="1"/>
  <c r="H58" i="1"/>
  <c r="H56" i="1"/>
  <c r="H45" i="1"/>
  <c r="H46" i="1"/>
  <c r="H44" i="1"/>
  <c r="H34" i="1"/>
  <c r="H35" i="1"/>
  <c r="H33" i="1"/>
  <c r="H12" i="1"/>
  <c r="H13" i="1"/>
  <c r="H23" i="1"/>
  <c r="H24" i="1"/>
  <c r="H22" i="1"/>
  <c r="H60" i="1"/>
  <c r="B82" i="1"/>
  <c r="H68" i="1"/>
  <c r="B71" i="1"/>
  <c r="H72" i="1" s="1"/>
  <c r="B59" i="1"/>
  <c r="G59" i="1"/>
  <c r="B47" i="1"/>
  <c r="H48" i="1" s="1"/>
  <c r="B25" i="1"/>
  <c r="B36" i="1"/>
  <c r="H37" i="1" s="1"/>
  <c r="B14" i="1"/>
  <c r="G14" i="1" l="1"/>
  <c r="H15" i="1" s="1"/>
  <c r="G36" i="1"/>
  <c r="G71" i="1"/>
  <c r="G47" i="1"/>
  <c r="G82" i="1"/>
  <c r="H83" i="1" s="1"/>
  <c r="G25" i="1"/>
  <c r="H26" i="1" s="1"/>
  <c r="N86" i="1" l="1"/>
</calcChain>
</file>

<file path=xl/sharedStrings.xml><?xml version="1.0" encoding="utf-8"?>
<sst xmlns="http://schemas.openxmlformats.org/spreadsheetml/2006/main" count="147" uniqueCount="52">
  <si>
    <t>Commande gilets CPE entre Fleuve et Montagnes</t>
  </si>
  <si>
    <t>No Item</t>
  </si>
  <si>
    <t>Qte</t>
  </si>
  <si>
    <t>Taille</t>
  </si>
  <si>
    <t>Couleur</t>
  </si>
  <si>
    <t>ATCY2500</t>
  </si>
  <si>
    <t>Prix unit.</t>
  </si>
  <si>
    <t>S</t>
  </si>
  <si>
    <t>Tailles</t>
  </si>
  <si>
    <t>XS</t>
  </si>
  <si>
    <t>M</t>
  </si>
  <si>
    <t>L</t>
  </si>
  <si>
    <t>XL</t>
  </si>
  <si>
    <t>Bordeau</t>
  </si>
  <si>
    <t>Marine</t>
  </si>
  <si>
    <t>Rouge</t>
  </si>
  <si>
    <t>Gris</t>
  </si>
  <si>
    <t>GILDAN800</t>
  </si>
  <si>
    <t>Noir</t>
  </si>
  <si>
    <t>GILDAN8000</t>
  </si>
  <si>
    <t>Nom sur manche (13,80$ ch.)</t>
  </si>
  <si>
    <t>ATCF2600</t>
  </si>
  <si>
    <t>2XL</t>
  </si>
  <si>
    <t>3XL</t>
  </si>
  <si>
    <t>4XL</t>
  </si>
  <si>
    <t>SW520L</t>
  </si>
  <si>
    <t>Poches latérales à fermeture éclair.</t>
  </si>
  <si>
    <t>SW520M</t>
  </si>
  <si>
    <t>ATCL3520</t>
  </si>
  <si>
    <t>Nom :</t>
  </si>
  <si>
    <t>Nom de l'enfant :</t>
  </si>
  <si>
    <t xml:space="preserve">J'accepte que le paiement me soit facturé </t>
  </si>
  <si>
    <t>GRAND TOTAL DE LA FACTURE :</t>
  </si>
  <si>
    <t xml:space="preserve">No de téléphone : </t>
  </si>
  <si>
    <t>Notes :</t>
  </si>
  <si>
    <t xml:space="preserve">Notes : </t>
  </si>
  <si>
    <r>
      <rPr>
        <b/>
        <sz val="14"/>
        <color rgb="FF0070C0"/>
        <rFont val="Aptos Narrow"/>
        <family val="2"/>
        <scheme val="minor"/>
      </rPr>
      <t>Hoodie pour enfants</t>
    </r>
    <r>
      <rPr>
        <b/>
        <sz val="14"/>
        <color theme="1"/>
        <rFont val="Aptos Narrow"/>
        <family val="2"/>
        <scheme val="minor"/>
      </rPr>
      <t>, 50/50 coton/polyester</t>
    </r>
  </si>
  <si>
    <r>
      <rPr>
        <b/>
        <sz val="14"/>
        <color rgb="FF0070C0"/>
        <rFont val="Aptos Narrow"/>
        <family val="2"/>
        <scheme val="minor"/>
      </rPr>
      <t>T-Shirt pour enfant</t>
    </r>
    <r>
      <rPr>
        <b/>
        <sz val="14"/>
        <color theme="1"/>
        <rFont val="Aptos Narrow"/>
        <family val="2"/>
        <scheme val="minor"/>
      </rPr>
      <t>, 50/50 coton / polyester</t>
    </r>
  </si>
  <si>
    <r>
      <rPr>
        <b/>
        <sz val="14"/>
        <color rgb="FF0070C0"/>
        <rFont val="Aptos Narrow"/>
        <family val="2"/>
        <scheme val="minor"/>
      </rPr>
      <t>T-Shirt unisexe adulte</t>
    </r>
    <r>
      <rPr>
        <b/>
        <sz val="14"/>
        <color theme="1"/>
        <rFont val="Aptos Narrow"/>
        <family val="2"/>
        <scheme val="minor"/>
      </rPr>
      <t>, 50/50 coton / polyester</t>
    </r>
  </si>
  <si>
    <r>
      <rPr>
        <b/>
        <sz val="14"/>
        <color rgb="FF0070C0"/>
        <rFont val="Aptos Narrow"/>
        <family val="2"/>
        <scheme val="minor"/>
      </rPr>
      <t>Hoodie unisexe adulte</t>
    </r>
    <r>
      <rPr>
        <b/>
        <sz val="14"/>
        <color theme="1"/>
        <rFont val="Aptos Narrow"/>
        <family val="2"/>
        <scheme val="minor"/>
      </rPr>
      <t xml:space="preserve"> avec zipper, coton/polyester molleton</t>
    </r>
  </si>
  <si>
    <r>
      <rPr>
        <b/>
        <sz val="14"/>
        <color rgb="FF0070C0"/>
        <rFont val="Aptos Narrow"/>
        <family val="2"/>
        <scheme val="minor"/>
      </rPr>
      <t>Veste femme</t>
    </r>
    <r>
      <rPr>
        <b/>
        <sz val="14"/>
        <rFont val="Aptos Narrow"/>
        <family val="2"/>
        <scheme val="minor"/>
      </rPr>
      <t xml:space="preserve"> 100% polyester</t>
    </r>
    <r>
      <rPr>
        <b/>
        <sz val="14"/>
        <color theme="1"/>
        <rFont val="Aptos Narrow"/>
        <family val="2"/>
        <scheme val="minor"/>
      </rPr>
      <t>. Légère et souple, survêtement d'intérieur.</t>
    </r>
  </si>
  <si>
    <r>
      <rPr>
        <b/>
        <sz val="14"/>
        <color rgb="FF00B0F0"/>
        <rFont val="Aptos Narrow"/>
        <family val="2"/>
        <scheme val="minor"/>
      </rPr>
      <t>Veste homme</t>
    </r>
    <r>
      <rPr>
        <b/>
        <sz val="14"/>
        <color theme="1"/>
        <rFont val="Aptos Narrow"/>
        <family val="2"/>
        <scheme val="minor"/>
      </rPr>
      <t xml:space="preserve"> 100% polyester. Légère et souple, survêtement d'intérieur.</t>
    </r>
  </si>
  <si>
    <r>
      <rPr>
        <b/>
        <sz val="14"/>
        <color rgb="FF00B0F0"/>
        <rFont val="Aptos Narrow"/>
        <family val="2"/>
        <scheme val="minor"/>
      </rPr>
      <t>T-Shirt femme</t>
    </r>
    <r>
      <rPr>
        <b/>
        <sz val="14"/>
        <color theme="1"/>
        <rFont val="Aptos Narrow"/>
        <family val="2"/>
        <scheme val="minor"/>
      </rPr>
      <t>, 100 % polyester tissu technique</t>
    </r>
  </si>
  <si>
    <t>Écrire les noms à inscrire sur la manche dans notes si requis.</t>
  </si>
  <si>
    <t>Remplissez l'entête avec votre nom et le nom de votre/vos enfant(s) ainsi que votre numéro de téléphone.</t>
  </si>
  <si>
    <t>Cochez la case qui autorise le CPE à facturer votre commande sur votre compte.</t>
  </si>
  <si>
    <t>Pour chaque item désiré, entrez la quantité, la taille (menu déroulant de choix) ainsi que la couleur (menu déroulant de choix).</t>
  </si>
  <si>
    <t>Si vous désirez faire inscrire un nom sur la manche du vêtement, cochez la case appropriée et inscrivez dans notes les informations requises.</t>
  </si>
  <si>
    <t>Le total de chaque vêtement se fait automatiquement, tout comme le grand total au bas du bon de commande.</t>
  </si>
  <si>
    <t>Une charte de grandeurs et de façon de mesurer se trouvent dans la page Charte Grandeurs.</t>
  </si>
  <si>
    <t>Le logo du CPE se trouvent déjà sur la poitrine, côté gauche du vêtement. Voir image à droite.</t>
  </si>
  <si>
    <t>Envoyer le fichier excel à l'adresse astpjardin@cpefleuveetmontagnes.com et en objet, inscrire Bon de commande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</si>
</sst>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$&quot;"/>
  </numFmts>
  <fonts count="20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4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2"/>
      <color rgb="FFFF0000"/>
      <name val="Aptos Narrow"/>
      <family val="2"/>
      <scheme val="minor"/>
    </font>
    <font>
      <b/>
      <sz val="11"/>
      <name val="Aptos Narrow"/>
      <family val="2"/>
      <scheme val="minor"/>
    </font>
    <font>
      <b/>
      <sz val="14"/>
      <name val="Aptos Narrow"/>
      <family val="2"/>
      <scheme val="minor"/>
    </font>
    <font>
      <b/>
      <sz val="14"/>
      <color rgb="FF0070C0"/>
      <name val="Aptos Narrow"/>
      <family val="2"/>
      <scheme val="minor"/>
    </font>
    <font>
      <b/>
      <sz val="12"/>
      <color theme="7" tint="-0.249977111117893"/>
      <name val="Aptos Narrow"/>
      <family val="2"/>
      <scheme val="minor"/>
    </font>
    <font>
      <b/>
      <sz val="14"/>
      <color rgb="FF00B0F0"/>
      <name val="Aptos Narrow"/>
      <family val="2"/>
      <scheme val="minor"/>
    </font>
    <font>
      <b/>
      <sz val="12"/>
      <color theme="7" tint="-0.499984740745262"/>
      <name val="Aptos Narrow"/>
      <family val="2"/>
      <scheme val="minor"/>
    </font>
    <font>
      <sz val="11"/>
      <color theme="7" tint="-0.499984740745262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</borders>
  <cellStyleXfs count="1">
    <xf numFmtId="0" fontId="0" fillId="0" borderId="0"/>
  </cellStyleXfs>
  <cellXfs count="54">
    <xf numFmtId="0" fontId="0" fillId="0" borderId="0" xfId="0"/>
    <xf numFmtId="164" fontId="0" fillId="0" borderId="1" xfId="0" applyNumberFormat="1" applyBorder="1"/>
    <xf numFmtId="164" fontId="0" fillId="0" borderId="0" xfId="0" applyNumberFormat="1"/>
    <xf numFmtId="0" fontId="1" fillId="0" borderId="0" xfId="0" applyFont="1"/>
    <xf numFmtId="0" fontId="3" fillId="0" borderId="0" xfId="0" applyFont="1"/>
    <xf numFmtId="164" fontId="3" fillId="0" borderId="0" xfId="0" applyNumberFormat="1" applyFont="1"/>
    <xf numFmtId="0" fontId="6" fillId="0" borderId="0" xfId="0" applyFont="1" applyAlignment="1">
      <alignment horizontal="center"/>
    </xf>
    <xf numFmtId="0" fontId="7" fillId="0" borderId="0" xfId="0" applyFont="1"/>
    <xf numFmtId="0" fontId="8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0" fillId="0" borderId="4" xfId="0" applyBorder="1"/>
    <xf numFmtId="0" fontId="2" fillId="0" borderId="6" xfId="0" applyFont="1" applyBorder="1"/>
    <xf numFmtId="0" fontId="2" fillId="0" borderId="0" xfId="0" applyFont="1" applyAlignment="1">
      <alignment horizontal="right"/>
    </xf>
    <xf numFmtId="164" fontId="0" fillId="0" borderId="0" xfId="0" applyNumberFormat="1" applyAlignment="1">
      <alignment horizontal="left"/>
    </xf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3" fillId="0" borderId="5" xfId="0" applyFont="1" applyBorder="1"/>
    <xf numFmtId="0" fontId="3" fillId="0" borderId="7" xfId="0" applyFont="1" applyBorder="1"/>
    <xf numFmtId="0" fontId="3" fillId="0" borderId="10" xfId="0" applyFont="1" applyBorder="1"/>
    <xf numFmtId="0" fontId="2" fillId="0" borderId="0" xfId="0" applyFont="1"/>
    <xf numFmtId="164" fontId="0" fillId="0" borderId="9" xfId="0" applyNumberFormat="1" applyBorder="1"/>
    <xf numFmtId="0" fontId="6" fillId="0" borderId="0" xfId="0" applyFont="1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0" borderId="0" xfId="0" applyAlignment="1">
      <alignment horizontal="right"/>
    </xf>
    <xf numFmtId="0" fontId="0" fillId="0" borderId="6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9" fillId="0" borderId="3" xfId="0" applyFont="1" applyBorder="1"/>
    <xf numFmtId="164" fontId="10" fillId="0" borderId="2" xfId="0" applyNumberFormat="1" applyFont="1" applyBorder="1"/>
    <xf numFmtId="0" fontId="11" fillId="0" borderId="0" xfId="0" applyFont="1"/>
    <xf numFmtId="0" fontId="12" fillId="0" borderId="0" xfId="0" applyFont="1"/>
    <xf numFmtId="0" fontId="10" fillId="0" borderId="0" xfId="0" applyFont="1"/>
    <xf numFmtId="0" fontId="13" fillId="0" borderId="0" xfId="0" applyFont="1"/>
    <xf numFmtId="0" fontId="19" fillId="0" borderId="1" xfId="0" applyFont="1" applyBorder="1" applyProtection="1">
      <protection locked="0"/>
    </xf>
    <xf numFmtId="0" fontId="19" fillId="0" borderId="1" xfId="0" applyFont="1" applyBorder="1" applyAlignment="1" applyProtection="1">
      <alignment horizontal="center"/>
      <protection locked="0"/>
    </xf>
    <xf numFmtId="0" fontId="19" fillId="0" borderId="1" xfId="0" applyFont="1" applyBorder="1"/>
    <xf numFmtId="0" fontId="6" fillId="0" borderId="0" xfId="0" applyFont="1"/>
    <xf numFmtId="0" fontId="16" fillId="0" borderId="3" xfId="0" applyFont="1" applyBorder="1" applyAlignment="1" applyProtection="1">
      <alignment horizontal="left" vertical="top" wrapText="1"/>
      <protection locked="0"/>
    </xf>
    <xf numFmtId="0" fontId="16" fillId="0" borderId="4" xfId="0" applyFont="1" applyBorder="1" applyAlignment="1" applyProtection="1">
      <alignment horizontal="left" vertical="top" wrapText="1"/>
      <protection locked="0"/>
    </xf>
    <xf numFmtId="0" fontId="16" fillId="0" borderId="5" xfId="0" applyFont="1" applyBorder="1" applyAlignment="1" applyProtection="1">
      <alignment horizontal="left" vertical="top" wrapText="1"/>
      <protection locked="0"/>
    </xf>
    <xf numFmtId="0" fontId="16" fillId="0" borderId="6" xfId="0" applyFont="1" applyBorder="1" applyAlignment="1" applyProtection="1">
      <alignment horizontal="left" vertical="top" wrapText="1"/>
      <protection locked="0"/>
    </xf>
    <xf numFmtId="0" fontId="16" fillId="0" borderId="0" xfId="0" applyFont="1" applyAlignment="1" applyProtection="1">
      <alignment horizontal="left" vertical="top" wrapText="1"/>
      <protection locked="0"/>
    </xf>
    <xf numFmtId="0" fontId="16" fillId="0" borderId="7" xfId="0" applyFont="1" applyBorder="1" applyAlignment="1" applyProtection="1">
      <alignment horizontal="left" vertical="top" wrapText="1"/>
      <protection locked="0"/>
    </xf>
    <xf numFmtId="0" fontId="16" fillId="0" borderId="8" xfId="0" applyFont="1" applyBorder="1" applyAlignment="1" applyProtection="1">
      <alignment horizontal="left" vertical="top" wrapText="1"/>
      <protection locked="0"/>
    </xf>
    <xf numFmtId="0" fontId="16" fillId="0" borderId="9" xfId="0" applyFont="1" applyBorder="1" applyAlignment="1" applyProtection="1">
      <alignment horizontal="left" vertical="top" wrapText="1"/>
      <protection locked="0"/>
    </xf>
    <xf numFmtId="0" fontId="16" fillId="0" borderId="10" xfId="0" applyFont="1" applyBorder="1" applyAlignment="1" applyProtection="1">
      <alignment horizontal="left" vertical="top" wrapText="1"/>
      <protection locked="0"/>
    </xf>
    <xf numFmtId="0" fontId="2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18" fillId="0" borderId="11" xfId="0" applyFont="1" applyBorder="1" applyAlignment="1" applyProtection="1">
      <alignment horizontal="left"/>
      <protection locked="0"/>
    </xf>
    <xf numFmtId="0" fontId="18" fillId="0" borderId="9" xfId="0" applyFont="1" applyBorder="1" applyAlignment="1" applyProtection="1">
      <alignment horizontal="left"/>
      <protection locked="0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251460</xdr:colOff>
      <xdr:row>0</xdr:row>
      <xdr:rowOff>68580</xdr:rowOff>
    </xdr:from>
    <xdr:to>
      <xdr:col>16</xdr:col>
      <xdr:colOff>462410</xdr:colOff>
      <xdr:row>17</xdr:row>
      <xdr:rowOff>60960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EFCAD22-C8AF-EA8E-169A-E73884A69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460" y="68580"/>
          <a:ext cx="12433430" cy="3101340"/>
        </a:xfrm>
        <a:prstGeom prst="rect">
          <a:avLst/>
        </a:prstGeom>
      </xdr:spPr>
    </xdr:pic>
    <xdr:clientData/>
  </xdr:twoCellAnchor>
  <xdr:twoCellAnchor editAs="oneCell">
    <xdr:from>
      <xdr:col>13</xdr:col>
      <xdr:colOff>259080</xdr:colOff>
      <xdr:row>17</xdr:row>
      <xdr:rowOff>22860</xdr:rowOff>
    </xdr:from>
    <xdr:to>
      <xdr:col>16</xdr:col>
      <xdr:colOff>350520</xdr:colOff>
      <xdr:row>33</xdr:row>
      <xdr:rowOff>133894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67E7951-9F9B-8A5A-9448-85BFFBA19E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14" t="18865" r="4527" b="23977"/>
        <a:stretch/>
      </xdr:blipFill>
      <xdr:spPr>
        <a:xfrm>
          <a:off x="9768840" y="3131820"/>
          <a:ext cx="2468880" cy="31742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473956</xdr:colOff>
      <xdr:row>7</xdr:row>
      <xdr:rowOff>68581</xdr:rowOff>
    </xdr:from>
    <xdr:to>
      <xdr:col>10</xdr:col>
      <xdr:colOff>137408</xdr:colOff>
      <xdr:row>14</xdr:row>
      <xdr:rowOff>114301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272045C-B272-9C2C-E4BE-EEC8CDD17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845"/>
        <a:stretch/>
      </xdr:blipFill>
      <xdr:spPr>
        <a:xfrm>
          <a:off x="5937496" y="1539241"/>
          <a:ext cx="1248412" cy="1363980"/>
        </a:xfrm>
        <a:prstGeom prst="rect">
          <a:avLst/>
        </a:prstGeom>
      </xdr:spPr>
    </xdr:pic>
    <xdr:clientData/>
  </xdr:twoCellAnchor>
  <xdr:twoCellAnchor editAs="oneCell">
    <xdr:from>
      <xdr:col>10</xdr:col>
      <xdr:colOff>297180</xdr:colOff>
      <xdr:row>7</xdr:row>
      <xdr:rowOff>144780</xdr:rowOff>
    </xdr:from>
    <xdr:to>
      <xdr:col>12</xdr:col>
      <xdr:colOff>252</xdr:colOff>
      <xdr:row>14</xdr:row>
      <xdr:rowOff>182880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AB87FFCD-8D30-D21E-0590-5C8A01F660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5975"/>
        <a:stretch/>
      </xdr:blipFill>
      <xdr:spPr>
        <a:xfrm>
          <a:off x="7345680" y="1615440"/>
          <a:ext cx="1288032" cy="1356360"/>
        </a:xfrm>
        <a:prstGeom prst="rect">
          <a:avLst/>
        </a:prstGeom>
      </xdr:spPr>
    </xdr:pic>
    <xdr:clientData/>
  </xdr:twoCellAnchor>
  <xdr:twoCellAnchor editAs="oneCell">
    <xdr:from>
      <xdr:col>12</xdr:col>
      <xdr:colOff>121797</xdr:colOff>
      <xdr:row>7</xdr:row>
      <xdr:rowOff>105820</xdr:rowOff>
    </xdr:from>
    <xdr:to>
      <xdr:col>13</xdr:col>
      <xdr:colOff>655569</xdr:colOff>
      <xdr:row>15</xdr:row>
      <xdr:rowOff>7620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7A3EB7C-D2CD-311B-4576-3BBEEF85D9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26" t="948" r="1326" b="23112"/>
        <a:stretch/>
      </xdr:blipFill>
      <xdr:spPr>
        <a:xfrm>
          <a:off x="8755257" y="1576480"/>
          <a:ext cx="1326252" cy="1410560"/>
        </a:xfrm>
        <a:prstGeom prst="rect">
          <a:avLst/>
        </a:prstGeom>
      </xdr:spPr>
    </xdr:pic>
    <xdr:clientData/>
  </xdr:twoCellAnchor>
  <xdr:twoCellAnchor editAs="oneCell">
    <xdr:from>
      <xdr:col>8</xdr:col>
      <xdr:colOff>487680</xdr:colOff>
      <xdr:row>18</xdr:row>
      <xdr:rowOff>144780</xdr:rowOff>
    </xdr:from>
    <xdr:to>
      <xdr:col>10</xdr:col>
      <xdr:colOff>236220</xdr:colOff>
      <xdr:row>26</xdr:row>
      <xdr:rowOff>92943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EFE2C343-FB51-4D4B-ED66-93C29EE84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1220" y="3703320"/>
          <a:ext cx="1333500" cy="1456923"/>
        </a:xfrm>
        <a:prstGeom prst="rect">
          <a:avLst/>
        </a:prstGeom>
      </xdr:spPr>
    </xdr:pic>
    <xdr:clientData/>
  </xdr:twoCellAnchor>
  <xdr:twoCellAnchor editAs="oneCell">
    <xdr:from>
      <xdr:col>12</xdr:col>
      <xdr:colOff>12840</xdr:colOff>
      <xdr:row>17</xdr:row>
      <xdr:rowOff>180480</xdr:rowOff>
    </xdr:from>
    <xdr:to>
      <xdr:col>13</xdr:col>
      <xdr:colOff>731520</xdr:colOff>
      <xdr:row>26</xdr:row>
      <xdr:rowOff>26663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4C978544-4CDE-2113-1736-84D622806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46300" y="3548520"/>
          <a:ext cx="1511160" cy="1591163"/>
        </a:xfrm>
        <a:prstGeom prst="rect">
          <a:avLst/>
        </a:prstGeom>
      </xdr:spPr>
    </xdr:pic>
    <xdr:clientData/>
  </xdr:twoCellAnchor>
  <xdr:twoCellAnchor editAs="oneCell">
    <xdr:from>
      <xdr:col>10</xdr:col>
      <xdr:colOff>231420</xdr:colOff>
      <xdr:row>17</xdr:row>
      <xdr:rowOff>94260</xdr:rowOff>
    </xdr:from>
    <xdr:to>
      <xdr:col>12</xdr:col>
      <xdr:colOff>22860</xdr:colOff>
      <xdr:row>25</xdr:row>
      <xdr:rowOff>75206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BE6B7AA2-D2C3-DB8F-3AA3-70322FBFB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920" y="3462300"/>
          <a:ext cx="1376400" cy="1535426"/>
        </a:xfrm>
        <a:prstGeom prst="rect">
          <a:avLst/>
        </a:prstGeom>
      </xdr:spPr>
    </xdr:pic>
    <xdr:clientData/>
  </xdr:twoCellAnchor>
  <xdr:twoCellAnchor editAs="oneCell">
    <xdr:from>
      <xdr:col>9</xdr:col>
      <xdr:colOff>476490</xdr:colOff>
      <xdr:row>28</xdr:row>
      <xdr:rowOff>141135</xdr:rowOff>
    </xdr:from>
    <xdr:to>
      <xdr:col>11</xdr:col>
      <xdr:colOff>320040</xdr:colOff>
      <xdr:row>37</xdr:row>
      <xdr:rowOff>53340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EAD8F21-3CFF-68D2-4A21-0E641C21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14250" y="5566575"/>
          <a:ext cx="1428510" cy="1657185"/>
        </a:xfrm>
        <a:prstGeom prst="rect">
          <a:avLst/>
        </a:prstGeom>
      </xdr:spPr>
    </xdr:pic>
    <xdr:clientData/>
  </xdr:twoCellAnchor>
  <xdr:twoCellAnchor editAs="oneCell">
    <xdr:from>
      <xdr:col>11</xdr:col>
      <xdr:colOff>678181</xdr:colOff>
      <xdr:row>28</xdr:row>
      <xdr:rowOff>18801</xdr:rowOff>
    </xdr:from>
    <xdr:to>
      <xdr:col>13</xdr:col>
      <xdr:colOff>637427</xdr:colOff>
      <xdr:row>37</xdr:row>
      <xdr:rowOff>99061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ECE7DF4-16E4-AE8E-9313-262CDDD4B7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00901" y="5444241"/>
          <a:ext cx="1544206" cy="1825240"/>
        </a:xfrm>
        <a:prstGeom prst="rect">
          <a:avLst/>
        </a:prstGeom>
      </xdr:spPr>
    </xdr:pic>
    <xdr:clientData/>
  </xdr:twoCellAnchor>
  <xdr:twoCellAnchor editAs="oneCell">
    <xdr:from>
      <xdr:col>9</xdr:col>
      <xdr:colOff>204237</xdr:colOff>
      <xdr:row>39</xdr:row>
      <xdr:rowOff>60960</xdr:rowOff>
    </xdr:from>
    <xdr:to>
      <xdr:col>11</xdr:col>
      <xdr:colOff>15491</xdr:colOff>
      <xdr:row>48</xdr:row>
      <xdr:rowOff>38100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12A9CA75-01C6-6896-C9BE-ABECC4F6BA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311"/>
        <a:stretch/>
      </xdr:blipFill>
      <xdr:spPr>
        <a:xfrm>
          <a:off x="5141997" y="7574280"/>
          <a:ext cx="1396214" cy="1722120"/>
        </a:xfrm>
        <a:prstGeom prst="rect">
          <a:avLst/>
        </a:prstGeom>
      </xdr:spPr>
    </xdr:pic>
    <xdr:clientData/>
  </xdr:twoCellAnchor>
  <xdr:twoCellAnchor editAs="oneCell">
    <xdr:from>
      <xdr:col>11</xdr:col>
      <xdr:colOff>755606</xdr:colOff>
      <xdr:row>39</xdr:row>
      <xdr:rowOff>100937</xdr:rowOff>
    </xdr:from>
    <xdr:to>
      <xdr:col>13</xdr:col>
      <xdr:colOff>508381</xdr:colOff>
      <xdr:row>48</xdr:row>
      <xdr:rowOff>60961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A5EE7DCF-4950-675B-4E5B-EBA0570371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583"/>
        <a:stretch/>
      </xdr:blipFill>
      <xdr:spPr>
        <a:xfrm>
          <a:off x="7278326" y="7614257"/>
          <a:ext cx="1337735" cy="1705004"/>
        </a:xfrm>
        <a:prstGeom prst="rect">
          <a:avLst/>
        </a:prstGeom>
      </xdr:spPr>
    </xdr:pic>
    <xdr:clientData/>
  </xdr:twoCellAnchor>
  <xdr:twoCellAnchor editAs="oneCell">
    <xdr:from>
      <xdr:col>9</xdr:col>
      <xdr:colOff>258399</xdr:colOff>
      <xdr:row>50</xdr:row>
      <xdr:rowOff>167639</xdr:rowOff>
    </xdr:from>
    <xdr:to>
      <xdr:col>11</xdr:col>
      <xdr:colOff>84054</xdr:colOff>
      <xdr:row>59</xdr:row>
      <xdr:rowOff>114300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44D1A7BE-2F91-00A1-FA28-4A77D406E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6159" y="9768839"/>
          <a:ext cx="1410615" cy="1684021"/>
        </a:xfrm>
        <a:prstGeom prst="rect">
          <a:avLst/>
        </a:prstGeom>
      </xdr:spPr>
    </xdr:pic>
    <xdr:clientData/>
  </xdr:twoCellAnchor>
  <xdr:twoCellAnchor editAs="oneCell">
    <xdr:from>
      <xdr:col>11</xdr:col>
      <xdr:colOff>613061</xdr:colOff>
      <xdr:row>50</xdr:row>
      <xdr:rowOff>167639</xdr:rowOff>
    </xdr:from>
    <xdr:to>
      <xdr:col>13</xdr:col>
      <xdr:colOff>416927</xdr:colOff>
      <xdr:row>59</xdr:row>
      <xdr:rowOff>188388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CE60427D-68D9-93DF-6C2C-D36BDDE89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5781" y="9768839"/>
          <a:ext cx="1388826" cy="1758109"/>
        </a:xfrm>
        <a:prstGeom prst="rect">
          <a:avLst/>
        </a:prstGeom>
      </xdr:spPr>
    </xdr:pic>
    <xdr:clientData/>
  </xdr:twoCellAnchor>
  <xdr:twoCellAnchor editAs="oneCell">
    <xdr:from>
      <xdr:col>9</xdr:col>
      <xdr:colOff>144779</xdr:colOff>
      <xdr:row>62</xdr:row>
      <xdr:rowOff>135370</xdr:rowOff>
    </xdr:from>
    <xdr:to>
      <xdr:col>11</xdr:col>
      <xdr:colOff>94520</xdr:colOff>
      <xdr:row>72</xdr:row>
      <xdr:rowOff>33609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3306BD94-05E1-E001-EF1B-5E4C5F2B5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2539" y="12007330"/>
          <a:ext cx="1534701" cy="1826099"/>
        </a:xfrm>
        <a:prstGeom prst="rect">
          <a:avLst/>
        </a:prstGeom>
      </xdr:spPr>
    </xdr:pic>
    <xdr:clientData/>
  </xdr:twoCellAnchor>
  <xdr:twoCellAnchor editAs="oneCell">
    <xdr:from>
      <xdr:col>11</xdr:col>
      <xdr:colOff>438246</xdr:colOff>
      <xdr:row>62</xdr:row>
      <xdr:rowOff>167640</xdr:rowOff>
    </xdr:from>
    <xdr:to>
      <xdr:col>13</xdr:col>
      <xdr:colOff>419771</xdr:colOff>
      <xdr:row>72</xdr:row>
      <xdr:rowOff>76915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137D4CF-7F64-81DC-5D0C-C476EEF0B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966" y="12039600"/>
          <a:ext cx="1566485" cy="1837135"/>
        </a:xfrm>
        <a:prstGeom prst="rect">
          <a:avLst/>
        </a:prstGeom>
      </xdr:spPr>
    </xdr:pic>
    <xdr:clientData/>
  </xdr:twoCellAnchor>
  <xdr:twoCellAnchor editAs="oneCell">
    <xdr:from>
      <xdr:col>8</xdr:col>
      <xdr:colOff>570837</xdr:colOff>
      <xdr:row>75</xdr:row>
      <xdr:rowOff>45720</xdr:rowOff>
    </xdr:from>
    <xdr:to>
      <xdr:col>10</xdr:col>
      <xdr:colOff>228601</xdr:colOff>
      <xdr:row>83</xdr:row>
      <xdr:rowOff>73661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DB1B0003-4D86-4EAB-6FCA-6A9B0E829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4377" y="14409420"/>
          <a:ext cx="1242724" cy="1536701"/>
        </a:xfrm>
        <a:prstGeom prst="rect">
          <a:avLst/>
        </a:prstGeom>
      </xdr:spPr>
    </xdr:pic>
    <xdr:clientData/>
  </xdr:twoCellAnchor>
  <xdr:twoCellAnchor editAs="oneCell">
    <xdr:from>
      <xdr:col>12</xdr:col>
      <xdr:colOff>138734</xdr:colOff>
      <xdr:row>74</xdr:row>
      <xdr:rowOff>137410</xdr:rowOff>
    </xdr:from>
    <xdr:to>
      <xdr:col>13</xdr:col>
      <xdr:colOff>573661</xdr:colOff>
      <xdr:row>82</xdr:row>
      <xdr:rowOff>144780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B5A33EA1-FB42-165A-2A1C-5E6FF75599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2194" y="14310610"/>
          <a:ext cx="1227407" cy="1561850"/>
        </a:xfrm>
        <a:prstGeom prst="rect">
          <a:avLst/>
        </a:prstGeom>
      </xdr:spPr>
    </xdr:pic>
    <xdr:clientData/>
  </xdr:twoCellAnchor>
  <xdr:twoCellAnchor editAs="oneCell">
    <xdr:from>
      <xdr:col>10</xdr:col>
      <xdr:colOff>270845</xdr:colOff>
      <xdr:row>74</xdr:row>
      <xdr:rowOff>149256</xdr:rowOff>
    </xdr:from>
    <xdr:to>
      <xdr:col>11</xdr:col>
      <xdr:colOff>758123</xdr:colOff>
      <xdr:row>82</xdr:row>
      <xdr:rowOff>175260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DE0B0CD5-A760-3614-A836-1167BDAB1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9345" y="14322456"/>
          <a:ext cx="1279758" cy="158048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68580</xdr:rowOff>
    </xdr:from>
    <xdr:to>
      <xdr:col>6</xdr:col>
      <xdr:colOff>633810</xdr:colOff>
      <xdr:row>32</xdr:row>
      <xdr:rowOff>144780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513C3F3-9922-C47B-1AAE-44DF7750BD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68580"/>
          <a:ext cx="5266770" cy="5928360"/>
        </a:xfrm>
        <a:prstGeom prst="rect">
          <a:avLst/>
        </a:prstGeom>
      </xdr:spPr>
    </xdr:pic>
    <xdr:clientData/>
  </xdr:twoCellAnchor>
  <xdr:twoCellAnchor editAs="oneCell">
    <xdr:from>
      <xdr:col>6</xdr:col>
      <xdr:colOff>561479</xdr:colOff>
      <xdr:row>2</xdr:row>
      <xdr:rowOff>165240</xdr:rowOff>
    </xdr:from>
    <xdr:to>
      <xdr:col>17</xdr:col>
      <xdr:colOff>685232</xdr:colOff>
      <xdr:row>27</xdr:row>
      <xdr:rowOff>30480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A201889-72DB-74A2-273E-25017BD3A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16359" y="531000"/>
          <a:ext cx="8841033" cy="4437240"/>
        </a:xfrm>
        <a:prstGeom prst="rect">
          <a:avLst/>
        </a:prstGeom>
      </xdr:spPr>
    </xdr:pic>
    <xdr:clientData/>
  </xdr:twoCellAnchor>
  <xdr:twoCellAnchor>
    <xdr:from>
      <xdr:col>14</xdr:col>
      <xdr:colOff>601980</xdr:colOff>
      <xdr:row>23</xdr:row>
      <xdr:rowOff>38100</xdr:rowOff>
    </xdr:from>
    <xdr:to>
      <xdr:col>17</xdr:col>
      <xdr:colOff>624840</xdr:colOff>
      <xdr:row>27</xdr:row>
      <xdr:rowOff>152400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418773B5-E42D-0057-5C05-4FB099FD1DFF}"/>
            </a:ext>
          </a:extLst>
        </xdr:cNvPr>
        <xdr:cNvSpPr/>
      </xdr:nvSpPr>
      <xdr:spPr>
        <a:xfrm>
          <a:off x="11696700" y="4244340"/>
          <a:ext cx="2400300" cy="845820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CA" sz="1100" kern="1200"/>
        </a:p>
      </xdr:txBody>
    </xdr:sp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E0F1-9CA2-4CEC-B521-3806A4001B5C}">
  <sheetPr>
    <pageSetUpPr fitToPage="1"/>
  </sheetPr>
  <dimension ref="A19:B27"/>
  <sheetViews>
    <sheetView tabSelected="1" workbookViewId="0">
      <selection activeCell="J1" sqref="J1"/>
    </sheetView>
  </sheetViews>
  <sheetFormatPr baseColWidth="10" defaultRowHeight="14.4" x14ac:dyDescent="0.3"/>
  <cols>
    <col min="1" max="1" width="4.88671875" customWidth="1"/>
  </cols>
  <sheetData>
    <row r="19" spans="1:2" s="37" customFormat="1" ht="15.6" x14ac:dyDescent="0.3">
      <c r="A19" s="37">
        <v>1</v>
      </c>
      <c r="B19" s="37" t="s">
        <v>44</v>
      </c>
    </row>
    <row r="20" spans="1:2" s="37" customFormat="1" ht="15.6" x14ac:dyDescent="0.3">
      <c r="A20" s="37">
        <v>2</v>
      </c>
      <c r="B20" s="37" t="s">
        <v>45</v>
      </c>
    </row>
    <row r="21" spans="1:2" s="37" customFormat="1" ht="15.6" x14ac:dyDescent="0.3">
      <c r="A21" s="37">
        <v>3</v>
      </c>
      <c r="B21" s="37" t="s">
        <v>46</v>
      </c>
    </row>
    <row r="22" spans="1:2" s="37" customFormat="1" ht="15.6" x14ac:dyDescent="0.3">
      <c r="A22" s="37">
        <v>4</v>
      </c>
      <c r="B22" s="37" t="s">
        <v>47</v>
      </c>
    </row>
    <row r="23" spans="1:2" s="37" customFormat="1" ht="15.6" x14ac:dyDescent="0.3">
      <c r="A23" s="37">
        <v>5</v>
      </c>
      <c r="B23" s="37" t="s">
        <v>48</v>
      </c>
    </row>
    <row r="24" spans="1:2" s="37" customFormat="1" ht="15.6" x14ac:dyDescent="0.3">
      <c r="A24" s="37">
        <v>6</v>
      </c>
      <c r="B24" s="37" t="s">
        <v>51</v>
      </c>
    </row>
    <row r="25" spans="1:2" s="37" customFormat="1" ht="15.6" x14ac:dyDescent="0.3">
      <c r="A25" s="37">
        <v>7</v>
      </c>
      <c r="B25" s="37" t="s">
        <v>49</v>
      </c>
    </row>
    <row r="26" spans="1:2" s="37" customFormat="1" ht="15.6" x14ac:dyDescent="0.3">
      <c r="A26" s="37">
        <v>8</v>
      </c>
      <c r="B26" s="37" t="s">
        <v>50</v>
      </c>
    </row>
    <row r="27" spans="1:2" s="37" customFormat="1" ht="15.6" x14ac:dyDescent="0.3"/>
  </sheetData>
  <sheetProtection algorithmName="SHA-512" hashValue="4Z0TVmpFumx5kjm4ynUXVedBnBpHgALgJvk3bw14tMJGLfjcdVQSFE7VBAp6ZvxQIZZ/qkinjntCNwUJTHhR7g==" saltValue="qIOSj3rklXy5ZK7UmJwFLA==" spinCount="100000" sheet="1" objects="1" scenarios="1"/>
  <pageMargins left="0.7" right="0.7" top="0.75" bottom="0.75" header="0.3" footer="0.3"/>
  <pageSetup scale="64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180431-2E7B-4BE0-B53D-05C84247DB09}">
  <sheetPr>
    <pageSetUpPr fitToPage="1"/>
  </sheetPr>
  <dimension ref="A1:R87"/>
  <sheetViews>
    <sheetView workbookViewId="0">
      <selection activeCell="P75" sqref="P75:R84"/>
    </sheetView>
  </sheetViews>
  <sheetFormatPr baseColWidth="10" defaultRowHeight="14.4" x14ac:dyDescent="0.3"/>
  <cols>
    <col min="1" max="1" width="8.109375" customWidth="1"/>
    <col min="2" max="2" width="6.6640625" customWidth="1"/>
    <col min="3" max="3" width="13.5546875" customWidth="1"/>
    <col min="4" max="4" width="4.88671875" customWidth="1"/>
    <col min="5" max="5" width="15.6640625" customWidth="1"/>
    <col min="6" max="6" width="13" customWidth="1"/>
    <col min="7" max="7" width="6.21875" customWidth="1"/>
    <col min="14" max="14" width="11.5546875" style="4"/>
    <col min="15" max="15" width="11.5546875" style="32"/>
    <col min="16" max="18" width="11.5546875" style="30"/>
  </cols>
  <sheetData>
    <row r="1" spans="1:18" ht="21" x14ac:dyDescent="0.4">
      <c r="A1" s="52" t="s">
        <v>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3" t="s">
        <v>8</v>
      </c>
      <c r="O1" s="3" t="s">
        <v>4</v>
      </c>
      <c r="P1" s="4"/>
      <c r="Q1" s="4"/>
    </row>
    <row r="2" spans="1:18" s="9" customFormat="1" ht="15.6" x14ac:dyDescent="0.3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7"/>
      <c r="O2" s="8" t="s">
        <v>14</v>
      </c>
      <c r="P2" s="8" t="s">
        <v>18</v>
      </c>
      <c r="Q2" s="8"/>
      <c r="R2" s="31"/>
    </row>
    <row r="3" spans="1:18" s="9" customFormat="1" ht="16.2" thickBot="1" x14ac:dyDescent="0.35">
      <c r="A3" s="53" t="s">
        <v>29</v>
      </c>
      <c r="B3" s="53"/>
      <c r="C3" s="53"/>
      <c r="D3" s="50"/>
      <c r="E3" s="50"/>
      <c r="F3" s="50"/>
      <c r="G3" s="50"/>
      <c r="H3" s="6"/>
      <c r="I3" s="48" t="s">
        <v>33</v>
      </c>
      <c r="J3" s="48"/>
      <c r="K3" s="50"/>
      <c r="L3" s="50"/>
      <c r="M3" s="50"/>
      <c r="N3" s="7"/>
      <c r="O3" s="8" t="s">
        <v>13</v>
      </c>
      <c r="P3" s="8"/>
      <c r="Q3" s="8"/>
      <c r="R3" s="31"/>
    </row>
    <row r="4" spans="1:18" s="9" customFormat="1" ht="16.8" thickTop="1" thickBot="1" x14ac:dyDescent="0.35">
      <c r="A4" s="53" t="s">
        <v>30</v>
      </c>
      <c r="B4" s="53"/>
      <c r="C4" s="53"/>
      <c r="D4" s="53"/>
      <c r="E4" s="49"/>
      <c r="F4" s="49"/>
      <c r="G4" s="49"/>
      <c r="H4" s="6"/>
      <c r="I4" s="6"/>
      <c r="J4" s="6"/>
      <c r="K4" s="6"/>
      <c r="L4" s="6"/>
      <c r="M4" s="6"/>
      <c r="N4" s="7"/>
      <c r="O4" s="8" t="s">
        <v>15</v>
      </c>
      <c r="P4" s="8"/>
      <c r="Q4" s="8"/>
      <c r="R4" s="31"/>
    </row>
    <row r="5" spans="1:18" s="9" customFormat="1" ht="16.2" thickTop="1" x14ac:dyDescent="0.3">
      <c r="A5" s="53" t="s">
        <v>31</v>
      </c>
      <c r="B5" s="53"/>
      <c r="C5" s="53"/>
      <c r="D5" s="53"/>
      <c r="E5" s="53"/>
      <c r="F5" s="53"/>
      <c r="G5" s="23" t="b">
        <v>0</v>
      </c>
      <c r="H5" s="10" t="str">
        <f>IF(G5=TRUE,"oui","")</f>
        <v/>
      </c>
      <c r="I5" s="6"/>
      <c r="J5" s="6"/>
      <c r="K5" s="6"/>
      <c r="L5" s="6"/>
      <c r="M5" s="6"/>
      <c r="N5" s="7"/>
      <c r="O5" s="8" t="s">
        <v>18</v>
      </c>
      <c r="P5" s="8" t="s">
        <v>16</v>
      </c>
      <c r="Q5" s="8" t="s">
        <v>14</v>
      </c>
      <c r="R5" s="31"/>
    </row>
    <row r="6" spans="1:18" ht="15" thickBot="1" x14ac:dyDescent="0.35">
      <c r="N6" s="4" t="s">
        <v>9</v>
      </c>
      <c r="O6" s="4" t="s">
        <v>14</v>
      </c>
      <c r="P6" s="4" t="s">
        <v>16</v>
      </c>
      <c r="Q6" s="4"/>
    </row>
    <row r="7" spans="1:18" ht="18.600000000000001" thickTop="1" x14ac:dyDescent="0.35">
      <c r="A7" s="28" t="s">
        <v>36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8" t="s">
        <v>7</v>
      </c>
      <c r="O7" s="33" t="s">
        <v>34</v>
      </c>
      <c r="P7" s="38"/>
      <c r="Q7" s="39"/>
      <c r="R7" s="40"/>
    </row>
    <row r="8" spans="1:18" x14ac:dyDescent="0.3">
      <c r="A8" s="12"/>
      <c r="N8" s="19" t="s">
        <v>10</v>
      </c>
      <c r="P8" s="41"/>
      <c r="Q8" s="42"/>
      <c r="R8" s="43"/>
    </row>
    <row r="9" spans="1:18" x14ac:dyDescent="0.3">
      <c r="A9" s="12" t="s">
        <v>1</v>
      </c>
      <c r="C9" s="51" t="s">
        <v>5</v>
      </c>
      <c r="D9" s="51"/>
      <c r="E9" s="13" t="s">
        <v>6</v>
      </c>
      <c r="F9" s="14">
        <v>31.05</v>
      </c>
      <c r="N9" s="19" t="s">
        <v>11</v>
      </c>
      <c r="P9" s="41"/>
      <c r="Q9" s="42"/>
      <c r="R9" s="43"/>
    </row>
    <row r="10" spans="1:18" ht="15" thickBot="1" x14ac:dyDescent="0.35">
      <c r="A10" s="12"/>
      <c r="G10" t="s">
        <v>20</v>
      </c>
      <c r="N10" s="19" t="s">
        <v>12</v>
      </c>
      <c r="P10" s="41"/>
      <c r="Q10" s="42"/>
      <c r="R10" s="43"/>
    </row>
    <row r="11" spans="1:18" ht="15" thickBot="1" x14ac:dyDescent="0.35">
      <c r="A11" s="25" t="s">
        <v>2</v>
      </c>
      <c r="B11" s="34"/>
      <c r="C11" s="24" t="s">
        <v>3</v>
      </c>
      <c r="D11" s="35"/>
      <c r="E11" s="24" t="s">
        <v>4</v>
      </c>
      <c r="F11" s="34"/>
      <c r="G11" s="27" t="b">
        <v>0</v>
      </c>
      <c r="H11" s="4">
        <f>IF(G11=TRUE,1*B11,0)</f>
        <v>0</v>
      </c>
      <c r="N11" s="19" t="s">
        <v>22</v>
      </c>
      <c r="P11" s="41"/>
      <c r="Q11" s="42"/>
      <c r="R11" s="43"/>
    </row>
    <row r="12" spans="1:18" ht="15" thickBot="1" x14ac:dyDescent="0.35">
      <c r="A12" s="25" t="s">
        <v>2</v>
      </c>
      <c r="B12" s="34"/>
      <c r="C12" s="24" t="s">
        <v>3</v>
      </c>
      <c r="D12" s="35"/>
      <c r="E12" s="24" t="s">
        <v>4</v>
      </c>
      <c r="F12" s="34"/>
      <c r="G12" s="27" t="b">
        <v>0</v>
      </c>
      <c r="H12" s="4">
        <f t="shared" ref="H12:H13" si="0">IF(G12=TRUE,1*B12,0)</f>
        <v>0</v>
      </c>
      <c r="N12" s="19" t="s">
        <v>23</v>
      </c>
      <c r="P12" s="41"/>
      <c r="Q12" s="42"/>
      <c r="R12" s="43"/>
    </row>
    <row r="13" spans="1:18" ht="15" thickBot="1" x14ac:dyDescent="0.35">
      <c r="A13" s="25" t="s">
        <v>2</v>
      </c>
      <c r="B13" s="34"/>
      <c r="C13" s="24" t="s">
        <v>3</v>
      </c>
      <c r="D13" s="35"/>
      <c r="E13" s="24" t="s">
        <v>4</v>
      </c>
      <c r="F13" s="34"/>
      <c r="G13" s="27" t="b">
        <v>0</v>
      </c>
      <c r="H13" s="4">
        <f t="shared" si="0"/>
        <v>0</v>
      </c>
      <c r="N13" s="19" t="s">
        <v>24</v>
      </c>
      <c r="P13" s="41"/>
      <c r="Q13" s="42"/>
      <c r="R13" s="43"/>
    </row>
    <row r="14" spans="1:18" ht="15" thickBot="1" x14ac:dyDescent="0.35">
      <c r="A14" s="15"/>
      <c r="B14" s="4" t="str">
        <f>IF(SUM(B11:B13)=0,"",SUM(B11:B13))</f>
        <v/>
      </c>
      <c r="F14" s="2"/>
      <c r="G14" s="5">
        <f>IF(SUM(H11:H13)*13.8&lt;&gt;0,SUM(H11:H13)*18.8,0)</f>
        <v>0</v>
      </c>
      <c r="H14" s="2"/>
      <c r="N14" s="19"/>
      <c r="P14" s="41"/>
      <c r="Q14" s="42"/>
      <c r="R14" s="43"/>
    </row>
    <row r="15" spans="1:18" ht="15" thickBot="1" x14ac:dyDescent="0.35">
      <c r="A15" s="15" t="s">
        <v>43</v>
      </c>
      <c r="H15" s="1">
        <f>IF(B14="",0,(B14*F9)+G14)</f>
        <v>0</v>
      </c>
      <c r="N15" s="19"/>
      <c r="P15" s="41"/>
      <c r="Q15" s="42"/>
      <c r="R15" s="43"/>
    </row>
    <row r="16" spans="1:18" ht="15" thickBot="1" x14ac:dyDescent="0.35">
      <c r="A16" s="16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20"/>
      <c r="P16" s="44"/>
      <c r="Q16" s="45"/>
      <c r="R16" s="46"/>
    </row>
    <row r="17" spans="1:18" ht="15.6" thickTop="1" thickBot="1" x14ac:dyDescent="0.35"/>
    <row r="18" spans="1:18" ht="18.600000000000001" thickTop="1" x14ac:dyDescent="0.35">
      <c r="A18" s="28" t="s">
        <v>37</v>
      </c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8"/>
      <c r="O18" s="33" t="s">
        <v>34</v>
      </c>
      <c r="P18" s="38"/>
      <c r="Q18" s="39"/>
      <c r="R18" s="40"/>
    </row>
    <row r="19" spans="1:18" x14ac:dyDescent="0.3">
      <c r="A19" s="12"/>
      <c r="N19" s="19"/>
      <c r="P19" s="41"/>
      <c r="Q19" s="42"/>
      <c r="R19" s="43"/>
    </row>
    <row r="20" spans="1:18" x14ac:dyDescent="0.3">
      <c r="A20" s="12" t="s">
        <v>1</v>
      </c>
      <c r="C20" s="51" t="s">
        <v>17</v>
      </c>
      <c r="D20" s="51"/>
      <c r="E20" s="13" t="s">
        <v>6</v>
      </c>
      <c r="F20" s="14">
        <v>17.25</v>
      </c>
      <c r="N20" s="19"/>
      <c r="P20" s="41"/>
      <c r="Q20" s="42"/>
      <c r="R20" s="43"/>
    </row>
    <row r="21" spans="1:18" ht="15" thickBot="1" x14ac:dyDescent="0.35">
      <c r="A21" s="12"/>
      <c r="G21" t="s">
        <v>20</v>
      </c>
      <c r="N21" s="19"/>
      <c r="P21" s="41"/>
      <c r="Q21" s="42"/>
      <c r="R21" s="43"/>
    </row>
    <row r="22" spans="1:18" ht="15" thickBot="1" x14ac:dyDescent="0.35">
      <c r="A22" s="25" t="s">
        <v>2</v>
      </c>
      <c r="B22" s="34"/>
      <c r="C22" s="24" t="s">
        <v>3</v>
      </c>
      <c r="D22" s="35"/>
      <c r="E22" s="24" t="s">
        <v>4</v>
      </c>
      <c r="F22" s="34"/>
      <c r="G22" s="27" t="b">
        <v>0</v>
      </c>
      <c r="H22" s="4">
        <f>IF(G22=TRUE,1*B22,0)</f>
        <v>0</v>
      </c>
      <c r="N22" s="19"/>
      <c r="P22" s="41"/>
      <c r="Q22" s="42"/>
      <c r="R22" s="43"/>
    </row>
    <row r="23" spans="1:18" ht="15" thickBot="1" x14ac:dyDescent="0.35">
      <c r="A23" s="25" t="s">
        <v>2</v>
      </c>
      <c r="B23" s="34"/>
      <c r="C23" s="24" t="s">
        <v>3</v>
      </c>
      <c r="D23" s="35"/>
      <c r="E23" s="24" t="s">
        <v>4</v>
      </c>
      <c r="F23" s="34"/>
      <c r="G23" s="27" t="b">
        <v>0</v>
      </c>
      <c r="H23" s="4">
        <f>IF(G23=TRUE,1*B23,0)</f>
        <v>0</v>
      </c>
      <c r="N23" s="19"/>
      <c r="P23" s="41"/>
      <c r="Q23" s="42"/>
      <c r="R23" s="43"/>
    </row>
    <row r="24" spans="1:18" ht="15" thickBot="1" x14ac:dyDescent="0.35">
      <c r="A24" s="25" t="s">
        <v>2</v>
      </c>
      <c r="B24" s="34"/>
      <c r="C24" s="24" t="s">
        <v>3</v>
      </c>
      <c r="D24" s="35"/>
      <c r="E24" s="24" t="s">
        <v>4</v>
      </c>
      <c r="F24" s="34"/>
      <c r="G24" s="27" t="b">
        <v>0</v>
      </c>
      <c r="H24" s="4">
        <f>IF(G24=TRUE,1*B24,0)</f>
        <v>0</v>
      </c>
      <c r="N24" s="19"/>
      <c r="P24" s="41"/>
      <c r="Q24" s="42"/>
      <c r="R24" s="43"/>
    </row>
    <row r="25" spans="1:18" ht="15" thickBot="1" x14ac:dyDescent="0.35">
      <c r="A25" s="15"/>
      <c r="B25" s="4" t="str">
        <f>IF(SUM(B22:B24)=0,"",SUM(B22:B24))</f>
        <v/>
      </c>
      <c r="F25" s="2"/>
      <c r="G25" s="5">
        <f>IF(SUM(H22:H24)*13.8&lt;&gt;0,SUM(H22:H24)*13.8,0)</f>
        <v>0</v>
      </c>
      <c r="H25" s="2"/>
      <c r="N25" s="19"/>
      <c r="P25" s="41"/>
      <c r="Q25" s="42"/>
      <c r="R25" s="43"/>
    </row>
    <row r="26" spans="1:18" ht="15" thickBot="1" x14ac:dyDescent="0.35">
      <c r="A26" s="15" t="s">
        <v>43</v>
      </c>
      <c r="H26" s="1">
        <f>IF(B25="",0,(B25*F20)+G25)</f>
        <v>0</v>
      </c>
      <c r="N26" s="19"/>
      <c r="P26" s="41"/>
      <c r="Q26" s="42"/>
      <c r="R26" s="43"/>
    </row>
    <row r="27" spans="1:18" ht="15" thickBot="1" x14ac:dyDescent="0.35">
      <c r="A27" s="16"/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/>
      <c r="M27" s="17"/>
      <c r="N27" s="20"/>
      <c r="P27" s="44"/>
      <c r="Q27" s="45"/>
      <c r="R27" s="46"/>
    </row>
    <row r="28" spans="1:18" ht="15.6" thickTop="1" thickBot="1" x14ac:dyDescent="0.35"/>
    <row r="29" spans="1:18" ht="18.600000000000001" thickTop="1" x14ac:dyDescent="0.35">
      <c r="A29" s="28" t="s">
        <v>38</v>
      </c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8"/>
      <c r="O29" s="33" t="s">
        <v>35</v>
      </c>
      <c r="P29" s="38"/>
      <c r="Q29" s="39"/>
      <c r="R29" s="40"/>
    </row>
    <row r="30" spans="1:18" x14ac:dyDescent="0.3">
      <c r="A30" s="12"/>
      <c r="N30" s="19"/>
      <c r="P30" s="41"/>
      <c r="Q30" s="42"/>
      <c r="R30" s="43"/>
    </row>
    <row r="31" spans="1:18" x14ac:dyDescent="0.3">
      <c r="A31" s="12" t="s">
        <v>1</v>
      </c>
      <c r="C31" s="51" t="s">
        <v>19</v>
      </c>
      <c r="D31" s="51"/>
      <c r="E31" s="21" t="s">
        <v>6</v>
      </c>
      <c r="F31" s="14">
        <v>17.25</v>
      </c>
      <c r="N31" s="19"/>
      <c r="P31" s="41"/>
      <c r="Q31" s="42"/>
      <c r="R31" s="43"/>
    </row>
    <row r="32" spans="1:18" ht="15" thickBot="1" x14ac:dyDescent="0.35">
      <c r="A32" s="12"/>
      <c r="G32" t="s">
        <v>20</v>
      </c>
      <c r="N32" s="19"/>
      <c r="P32" s="41"/>
      <c r="Q32" s="42"/>
      <c r="R32" s="43"/>
    </row>
    <row r="33" spans="1:18" ht="15" thickBot="1" x14ac:dyDescent="0.35">
      <c r="A33" s="25" t="s">
        <v>2</v>
      </c>
      <c r="B33" s="34"/>
      <c r="C33" s="24" t="s">
        <v>3</v>
      </c>
      <c r="D33" s="35"/>
      <c r="E33" s="24" t="s">
        <v>4</v>
      </c>
      <c r="F33" s="34"/>
      <c r="G33" s="27" t="b">
        <v>0</v>
      </c>
      <c r="H33" s="4">
        <f>IF(G33=TRUE,1*B33,0)</f>
        <v>0</v>
      </c>
      <c r="N33" s="19"/>
      <c r="P33" s="41"/>
      <c r="Q33" s="42"/>
      <c r="R33" s="43"/>
    </row>
    <row r="34" spans="1:18" ht="15" thickBot="1" x14ac:dyDescent="0.35">
      <c r="A34" s="25" t="s">
        <v>2</v>
      </c>
      <c r="B34" s="34"/>
      <c r="C34" s="24" t="s">
        <v>3</v>
      </c>
      <c r="D34" s="35"/>
      <c r="E34" s="24" t="s">
        <v>4</v>
      </c>
      <c r="F34" s="34"/>
      <c r="G34" s="27" t="b">
        <v>0</v>
      </c>
      <c r="H34" s="4">
        <f t="shared" ref="H34:H35" si="1">IF(G34=TRUE,1*B34,0)</f>
        <v>0</v>
      </c>
      <c r="N34" s="19"/>
      <c r="P34" s="41"/>
      <c r="Q34" s="42"/>
      <c r="R34" s="43"/>
    </row>
    <row r="35" spans="1:18" ht="15" thickBot="1" x14ac:dyDescent="0.35">
      <c r="A35" s="25" t="s">
        <v>2</v>
      </c>
      <c r="B35" s="34"/>
      <c r="C35" s="24" t="s">
        <v>3</v>
      </c>
      <c r="D35" s="35"/>
      <c r="E35" s="24" t="s">
        <v>4</v>
      </c>
      <c r="F35" s="34"/>
      <c r="G35" s="27" t="b">
        <v>0</v>
      </c>
      <c r="H35" s="4">
        <f t="shared" si="1"/>
        <v>0</v>
      </c>
      <c r="N35" s="19"/>
      <c r="P35" s="41"/>
      <c r="Q35" s="42"/>
      <c r="R35" s="43"/>
    </row>
    <row r="36" spans="1:18" ht="15" thickBot="1" x14ac:dyDescent="0.35">
      <c r="A36" s="15"/>
      <c r="B36" s="4" t="str">
        <f>IF(SUM(B33:B35)=0,"",SUM(B33:B35))</f>
        <v/>
      </c>
      <c r="F36" s="2"/>
      <c r="G36" s="5">
        <f>IF(SUM(H33:H35)*13.8&lt;&gt;0,SUM(H33:H35)*13.8,0)</f>
        <v>0</v>
      </c>
      <c r="H36" s="2"/>
      <c r="N36" s="19"/>
      <c r="P36" s="41"/>
      <c r="Q36" s="42"/>
      <c r="R36" s="43"/>
    </row>
    <row r="37" spans="1:18" ht="15" thickBot="1" x14ac:dyDescent="0.35">
      <c r="A37" s="15" t="s">
        <v>43</v>
      </c>
      <c r="H37" s="1">
        <f>IF(B36="",0,(B36*F31)+G36)</f>
        <v>0</v>
      </c>
      <c r="N37" s="19"/>
      <c r="P37" s="41"/>
      <c r="Q37" s="42"/>
      <c r="R37" s="43"/>
    </row>
    <row r="38" spans="1:18" ht="15" thickBot="1" x14ac:dyDescent="0.35">
      <c r="A38" s="16"/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/>
      <c r="M38" s="17"/>
      <c r="N38" s="20"/>
      <c r="P38" s="44"/>
      <c r="Q38" s="45"/>
      <c r="R38" s="46"/>
    </row>
    <row r="39" spans="1:18" ht="15.6" thickTop="1" thickBot="1" x14ac:dyDescent="0.35"/>
    <row r="40" spans="1:18" ht="18.600000000000001" thickTop="1" x14ac:dyDescent="0.35">
      <c r="A40" s="28" t="s">
        <v>39</v>
      </c>
      <c r="B40" s="11"/>
      <c r="C40" s="11"/>
      <c r="D40" s="11"/>
      <c r="E40" s="11"/>
      <c r="F40" s="26"/>
      <c r="G40" s="11"/>
      <c r="H40" s="11"/>
      <c r="I40" s="11"/>
      <c r="J40" s="11"/>
      <c r="K40" s="11"/>
      <c r="L40" s="11"/>
      <c r="M40" s="11"/>
      <c r="N40" s="18"/>
      <c r="O40" s="33" t="s">
        <v>35</v>
      </c>
      <c r="P40" s="38"/>
      <c r="Q40" s="39"/>
      <c r="R40" s="40"/>
    </row>
    <row r="41" spans="1:18" x14ac:dyDescent="0.3">
      <c r="A41" s="12"/>
      <c r="N41" s="19"/>
      <c r="P41" s="41"/>
      <c r="Q41" s="42"/>
      <c r="R41" s="43"/>
    </row>
    <row r="42" spans="1:18" x14ac:dyDescent="0.3">
      <c r="A42" s="12" t="s">
        <v>1</v>
      </c>
      <c r="C42" s="51" t="s">
        <v>21</v>
      </c>
      <c r="D42" s="51"/>
      <c r="E42" s="21" t="s">
        <v>6</v>
      </c>
      <c r="F42" s="14">
        <v>38</v>
      </c>
      <c r="N42" s="19"/>
      <c r="P42" s="41"/>
      <c r="Q42" s="42"/>
      <c r="R42" s="43"/>
    </row>
    <row r="43" spans="1:18" ht="15" thickBot="1" x14ac:dyDescent="0.35">
      <c r="A43" s="12"/>
      <c r="G43" t="s">
        <v>20</v>
      </c>
      <c r="N43" s="19"/>
      <c r="P43" s="41"/>
      <c r="Q43" s="42"/>
      <c r="R43" s="43"/>
    </row>
    <row r="44" spans="1:18" ht="15" thickBot="1" x14ac:dyDescent="0.35">
      <c r="A44" s="25" t="s">
        <v>2</v>
      </c>
      <c r="B44" s="34"/>
      <c r="C44" s="24" t="s">
        <v>3</v>
      </c>
      <c r="D44" s="35"/>
      <c r="E44" s="24" t="s">
        <v>4</v>
      </c>
      <c r="F44" s="34"/>
      <c r="G44" s="27" t="b">
        <v>0</v>
      </c>
      <c r="H44" s="4">
        <f>IF(G44=TRUE,1*B44,0)</f>
        <v>0</v>
      </c>
      <c r="N44" s="19"/>
      <c r="P44" s="41"/>
      <c r="Q44" s="42"/>
      <c r="R44" s="43"/>
    </row>
    <row r="45" spans="1:18" ht="15" thickBot="1" x14ac:dyDescent="0.35">
      <c r="A45" s="25" t="s">
        <v>2</v>
      </c>
      <c r="B45" s="34"/>
      <c r="C45" s="24" t="s">
        <v>3</v>
      </c>
      <c r="D45" s="35"/>
      <c r="E45" s="24" t="s">
        <v>4</v>
      </c>
      <c r="F45" s="34"/>
      <c r="G45" s="27" t="b">
        <v>0</v>
      </c>
      <c r="H45" s="4">
        <f t="shared" ref="H45:H46" si="2">IF(G45=TRUE,1*B45,0)</f>
        <v>0</v>
      </c>
      <c r="N45" s="19"/>
      <c r="P45" s="41"/>
      <c r="Q45" s="42"/>
      <c r="R45" s="43"/>
    </row>
    <row r="46" spans="1:18" ht="15" thickBot="1" x14ac:dyDescent="0.35">
      <c r="A46" s="25" t="s">
        <v>2</v>
      </c>
      <c r="B46" s="34"/>
      <c r="C46" s="24" t="s">
        <v>3</v>
      </c>
      <c r="D46" s="35"/>
      <c r="E46" s="24" t="s">
        <v>4</v>
      </c>
      <c r="F46" s="34"/>
      <c r="G46" s="27" t="b">
        <v>0</v>
      </c>
      <c r="H46" s="4">
        <f t="shared" si="2"/>
        <v>0</v>
      </c>
      <c r="N46" s="19"/>
      <c r="P46" s="41"/>
      <c r="Q46" s="42"/>
      <c r="R46" s="43"/>
    </row>
    <row r="47" spans="1:18" ht="15" thickBot="1" x14ac:dyDescent="0.35">
      <c r="A47" s="15"/>
      <c r="B47" s="4" t="str">
        <f>IF(SUM(B44:B46)=0,"",SUM(B44:B46))</f>
        <v/>
      </c>
      <c r="F47" s="2"/>
      <c r="G47" s="5">
        <f>IF(SUM(H44:H46)*13.8&lt;&gt;0,SUM(H44:H46)*13.8,0)</f>
        <v>0</v>
      </c>
      <c r="H47" s="2"/>
      <c r="N47" s="19"/>
      <c r="P47" s="41"/>
      <c r="Q47" s="42"/>
      <c r="R47" s="43"/>
    </row>
    <row r="48" spans="1:18" ht="15" thickBot="1" x14ac:dyDescent="0.35">
      <c r="A48" s="15" t="s">
        <v>43</v>
      </c>
      <c r="H48" s="1">
        <f>IF(B47="",0,(B47*F42)+G47)</f>
        <v>0</v>
      </c>
      <c r="N48" s="19"/>
      <c r="P48" s="41"/>
      <c r="Q48" s="42"/>
      <c r="R48" s="43"/>
    </row>
    <row r="49" spans="1:18" ht="15" thickBot="1" x14ac:dyDescent="0.35">
      <c r="A49" s="16"/>
      <c r="B49" s="17"/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17"/>
      <c r="N49" s="20"/>
      <c r="P49" s="44"/>
      <c r="Q49" s="45"/>
      <c r="R49" s="46"/>
    </row>
    <row r="50" spans="1:18" ht="15.6" thickTop="1" thickBot="1" x14ac:dyDescent="0.35"/>
    <row r="51" spans="1:18" ht="18.600000000000001" thickTop="1" x14ac:dyDescent="0.35">
      <c r="A51" s="28" t="s">
        <v>40</v>
      </c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8"/>
      <c r="O51" s="33" t="s">
        <v>34</v>
      </c>
      <c r="P51" s="38"/>
      <c r="Q51" s="39"/>
      <c r="R51" s="40"/>
    </row>
    <row r="52" spans="1:18" x14ac:dyDescent="0.3">
      <c r="A52" s="12" t="s">
        <v>26</v>
      </c>
      <c r="N52" s="19"/>
      <c r="P52" s="41"/>
      <c r="Q52" s="42"/>
      <c r="R52" s="43"/>
    </row>
    <row r="53" spans="1:18" x14ac:dyDescent="0.3">
      <c r="A53" s="12"/>
      <c r="N53" s="19"/>
      <c r="P53" s="41"/>
      <c r="Q53" s="42"/>
      <c r="R53" s="43"/>
    </row>
    <row r="54" spans="1:18" x14ac:dyDescent="0.3">
      <c r="A54" s="12" t="s">
        <v>1</v>
      </c>
      <c r="C54" s="51" t="s">
        <v>25</v>
      </c>
      <c r="D54" s="51"/>
      <c r="E54" s="21" t="s">
        <v>6</v>
      </c>
      <c r="F54" s="14">
        <v>55</v>
      </c>
      <c r="N54" s="19"/>
      <c r="P54" s="41"/>
      <c r="Q54" s="42"/>
      <c r="R54" s="43"/>
    </row>
    <row r="55" spans="1:18" ht="15" thickBot="1" x14ac:dyDescent="0.35">
      <c r="A55" s="12"/>
      <c r="G55" t="s">
        <v>20</v>
      </c>
      <c r="N55" s="19"/>
      <c r="P55" s="41"/>
      <c r="Q55" s="42"/>
      <c r="R55" s="43"/>
    </row>
    <row r="56" spans="1:18" ht="15" thickBot="1" x14ac:dyDescent="0.35">
      <c r="A56" s="25" t="s">
        <v>2</v>
      </c>
      <c r="B56" s="34"/>
      <c r="C56" s="24" t="s">
        <v>3</v>
      </c>
      <c r="D56" s="35"/>
      <c r="E56" s="24" t="s">
        <v>4</v>
      </c>
      <c r="F56" s="34"/>
      <c r="G56" s="27" t="b">
        <v>0</v>
      </c>
      <c r="H56" s="4">
        <f>IF(G56=TRUE,1*B56,0)</f>
        <v>0</v>
      </c>
      <c r="N56" s="19"/>
      <c r="P56" s="41"/>
      <c r="Q56" s="42"/>
      <c r="R56" s="43"/>
    </row>
    <row r="57" spans="1:18" ht="15" thickBot="1" x14ac:dyDescent="0.35">
      <c r="A57" s="25" t="s">
        <v>2</v>
      </c>
      <c r="B57" s="34"/>
      <c r="C57" s="24" t="s">
        <v>3</v>
      </c>
      <c r="D57" s="35"/>
      <c r="E57" s="24" t="s">
        <v>4</v>
      </c>
      <c r="F57" s="34"/>
      <c r="G57" s="27" t="b">
        <v>0</v>
      </c>
      <c r="H57" s="4">
        <f t="shared" ref="H57:H58" si="3">IF(G57=TRUE,1*B57,0)</f>
        <v>0</v>
      </c>
      <c r="N57" s="19"/>
      <c r="P57" s="41"/>
      <c r="Q57" s="42"/>
      <c r="R57" s="43"/>
    </row>
    <row r="58" spans="1:18" ht="15" thickBot="1" x14ac:dyDescent="0.35">
      <c r="A58" s="25" t="s">
        <v>2</v>
      </c>
      <c r="B58" s="34"/>
      <c r="C58" s="24" t="s">
        <v>3</v>
      </c>
      <c r="D58" s="35"/>
      <c r="E58" s="24" t="s">
        <v>4</v>
      </c>
      <c r="F58" s="34"/>
      <c r="G58" s="27" t="b">
        <v>0</v>
      </c>
      <c r="H58" s="4">
        <f t="shared" si="3"/>
        <v>0</v>
      </c>
      <c r="N58" s="19"/>
      <c r="P58" s="41"/>
      <c r="Q58" s="42"/>
      <c r="R58" s="43"/>
    </row>
    <row r="59" spans="1:18" ht="15" thickBot="1" x14ac:dyDescent="0.35">
      <c r="A59" s="15"/>
      <c r="B59" s="4" t="str">
        <f>IF(SUM(B56:B58)=0,"",SUM(B56:B58))</f>
        <v/>
      </c>
      <c r="F59" s="2"/>
      <c r="G59" s="5">
        <f>IF(SUM(H56:H58)*13.8&lt;&gt;0,SUM(H56:H58)*13.8,0)</f>
        <v>0</v>
      </c>
      <c r="H59" s="2"/>
      <c r="N59" s="19"/>
      <c r="P59" s="41"/>
      <c r="Q59" s="42"/>
      <c r="R59" s="43"/>
    </row>
    <row r="60" spans="1:18" ht="15" thickBot="1" x14ac:dyDescent="0.35">
      <c r="A60" s="15" t="s">
        <v>43</v>
      </c>
      <c r="H60" s="1">
        <f>IF(B59="",0,(B59*F54)+G59)</f>
        <v>0</v>
      </c>
      <c r="N60" s="19"/>
      <c r="P60" s="41"/>
      <c r="Q60" s="42"/>
      <c r="R60" s="43"/>
    </row>
    <row r="61" spans="1:18" ht="15" thickBot="1" x14ac:dyDescent="0.35">
      <c r="A61" s="16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20"/>
      <c r="P61" s="44"/>
      <c r="Q61" s="45"/>
      <c r="R61" s="46"/>
    </row>
    <row r="62" spans="1:18" ht="15.6" thickTop="1" thickBot="1" x14ac:dyDescent="0.35"/>
    <row r="63" spans="1:18" ht="18.600000000000001" thickTop="1" x14ac:dyDescent="0.35">
      <c r="A63" s="28" t="s">
        <v>41</v>
      </c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8"/>
      <c r="O63" s="33" t="s">
        <v>35</v>
      </c>
      <c r="P63" s="38"/>
      <c r="Q63" s="39"/>
      <c r="R63" s="40"/>
    </row>
    <row r="64" spans="1:18" x14ac:dyDescent="0.3">
      <c r="A64" s="12" t="s">
        <v>26</v>
      </c>
      <c r="N64" s="19"/>
      <c r="P64" s="41"/>
      <c r="Q64" s="42"/>
      <c r="R64" s="43"/>
    </row>
    <row r="65" spans="1:18" x14ac:dyDescent="0.3">
      <c r="A65" s="12"/>
      <c r="N65" s="19"/>
      <c r="P65" s="41"/>
      <c r="Q65" s="42"/>
      <c r="R65" s="43"/>
    </row>
    <row r="66" spans="1:18" x14ac:dyDescent="0.3">
      <c r="A66" s="12" t="s">
        <v>1</v>
      </c>
      <c r="C66" s="51" t="s">
        <v>27</v>
      </c>
      <c r="D66" s="51"/>
      <c r="E66" s="21" t="s">
        <v>6</v>
      </c>
      <c r="F66" s="14">
        <v>55</v>
      </c>
      <c r="N66" s="19"/>
      <c r="P66" s="41"/>
      <c r="Q66" s="42"/>
      <c r="R66" s="43"/>
    </row>
    <row r="67" spans="1:18" ht="15" thickBot="1" x14ac:dyDescent="0.35">
      <c r="A67" s="12"/>
      <c r="G67" t="s">
        <v>20</v>
      </c>
      <c r="N67" s="19"/>
      <c r="P67" s="41"/>
      <c r="Q67" s="42"/>
      <c r="R67" s="43"/>
    </row>
    <row r="68" spans="1:18" ht="15" thickBot="1" x14ac:dyDescent="0.35">
      <c r="A68" s="25" t="s">
        <v>2</v>
      </c>
      <c r="B68" s="34"/>
      <c r="C68" s="24" t="s">
        <v>3</v>
      </c>
      <c r="D68" s="35"/>
      <c r="E68" s="24" t="s">
        <v>4</v>
      </c>
      <c r="F68" s="34"/>
      <c r="G68" s="27" t="b">
        <v>0</v>
      </c>
      <c r="H68" s="4">
        <f>IF(G68=TRUE,1*B68,0)</f>
        <v>0</v>
      </c>
      <c r="N68" s="19"/>
      <c r="P68" s="41"/>
      <c r="Q68" s="42"/>
      <c r="R68" s="43"/>
    </row>
    <row r="69" spans="1:18" ht="15" thickBot="1" x14ac:dyDescent="0.35">
      <c r="A69" s="25" t="s">
        <v>2</v>
      </c>
      <c r="B69" s="34"/>
      <c r="C69" s="24" t="s">
        <v>3</v>
      </c>
      <c r="D69" s="35"/>
      <c r="E69" s="24" t="s">
        <v>4</v>
      </c>
      <c r="F69" s="34"/>
      <c r="G69" s="27" t="b">
        <v>0</v>
      </c>
      <c r="H69" s="4">
        <f t="shared" ref="H69:H70" si="4">IF(G69=TRUE,1*B69,0)</f>
        <v>0</v>
      </c>
      <c r="N69" s="19"/>
      <c r="P69" s="41"/>
      <c r="Q69" s="42"/>
      <c r="R69" s="43"/>
    </row>
    <row r="70" spans="1:18" ht="15" thickBot="1" x14ac:dyDescent="0.35">
      <c r="A70" s="25" t="s">
        <v>2</v>
      </c>
      <c r="B70" s="34"/>
      <c r="C70" s="24" t="s">
        <v>3</v>
      </c>
      <c r="D70" s="35"/>
      <c r="E70" s="24" t="s">
        <v>4</v>
      </c>
      <c r="F70" s="34"/>
      <c r="G70" s="27" t="b">
        <v>0</v>
      </c>
      <c r="H70" s="4">
        <f t="shared" si="4"/>
        <v>0</v>
      </c>
      <c r="N70" s="19"/>
      <c r="P70" s="41"/>
      <c r="Q70" s="42"/>
      <c r="R70" s="43"/>
    </row>
    <row r="71" spans="1:18" ht="15" thickBot="1" x14ac:dyDescent="0.35">
      <c r="A71" s="15"/>
      <c r="B71" s="4" t="str">
        <f>IF(SUM(B68:B70)=0,"",SUM(B68:B70))</f>
        <v/>
      </c>
      <c r="F71" s="2"/>
      <c r="G71" s="5">
        <f>IF(SUM(H68:H70)*13.8&lt;&gt;0,SUM(H68:H70)*13.8,0)</f>
        <v>0</v>
      </c>
      <c r="H71" s="2"/>
      <c r="N71" s="19"/>
      <c r="P71" s="41"/>
      <c r="Q71" s="42"/>
      <c r="R71" s="43"/>
    </row>
    <row r="72" spans="1:18" ht="15" thickBot="1" x14ac:dyDescent="0.35">
      <c r="A72" s="15" t="s">
        <v>43</v>
      </c>
      <c r="H72" s="1">
        <f>IF(B71="",0,(B71*F66)+G71)</f>
        <v>0</v>
      </c>
      <c r="N72" s="19"/>
      <c r="P72" s="41"/>
      <c r="Q72" s="42"/>
      <c r="R72" s="43"/>
    </row>
    <row r="73" spans="1:18" ht="15" thickBot="1" x14ac:dyDescent="0.35">
      <c r="A73" s="16"/>
      <c r="B73" s="17"/>
      <c r="C73" s="17"/>
      <c r="D73" s="17"/>
      <c r="E73" s="17"/>
      <c r="F73" s="17"/>
      <c r="G73" s="17"/>
      <c r="H73" s="22"/>
      <c r="I73" s="17"/>
      <c r="J73" s="17"/>
      <c r="K73" s="17"/>
      <c r="L73" s="17"/>
      <c r="M73" s="17"/>
      <c r="N73" s="20"/>
      <c r="P73" s="44"/>
      <c r="Q73" s="45"/>
      <c r="R73" s="46"/>
    </row>
    <row r="74" spans="1:18" ht="15.6" thickTop="1" thickBot="1" x14ac:dyDescent="0.35"/>
    <row r="75" spans="1:18" ht="18.600000000000001" thickTop="1" x14ac:dyDescent="0.35">
      <c r="A75" s="28" t="s">
        <v>42</v>
      </c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8"/>
      <c r="O75" s="33" t="s">
        <v>34</v>
      </c>
      <c r="P75" s="38"/>
      <c r="Q75" s="39"/>
      <c r="R75" s="40"/>
    </row>
    <row r="76" spans="1:18" x14ac:dyDescent="0.3">
      <c r="A76" s="12"/>
      <c r="N76" s="19"/>
      <c r="P76" s="41"/>
      <c r="Q76" s="42"/>
      <c r="R76" s="43"/>
    </row>
    <row r="77" spans="1:18" x14ac:dyDescent="0.3">
      <c r="A77" s="12" t="s">
        <v>1</v>
      </c>
      <c r="C77" s="51" t="s">
        <v>28</v>
      </c>
      <c r="D77" s="51"/>
      <c r="E77" s="21" t="s">
        <v>6</v>
      </c>
      <c r="F77" s="14">
        <v>22</v>
      </c>
      <c r="N77" s="19"/>
      <c r="P77" s="41"/>
      <c r="Q77" s="42"/>
      <c r="R77" s="43"/>
    </row>
    <row r="78" spans="1:18" ht="15" thickBot="1" x14ac:dyDescent="0.35">
      <c r="A78" s="12"/>
      <c r="G78" t="s">
        <v>20</v>
      </c>
      <c r="N78" s="19"/>
      <c r="P78" s="41"/>
      <c r="Q78" s="42"/>
      <c r="R78" s="43"/>
    </row>
    <row r="79" spans="1:18" ht="15" thickBot="1" x14ac:dyDescent="0.35">
      <c r="A79" s="25" t="s">
        <v>2</v>
      </c>
      <c r="B79" s="34"/>
      <c r="C79" s="24" t="s">
        <v>3</v>
      </c>
      <c r="D79" s="35"/>
      <c r="E79" s="24" t="s">
        <v>4</v>
      </c>
      <c r="F79" s="36"/>
      <c r="G79" s="27" t="b">
        <v>0</v>
      </c>
      <c r="H79" s="4">
        <f>IF(G79=TRUE,1*B79,0)</f>
        <v>0</v>
      </c>
      <c r="N79" s="19"/>
      <c r="P79" s="41"/>
      <c r="Q79" s="42"/>
      <c r="R79" s="43"/>
    </row>
    <row r="80" spans="1:18" ht="15" thickBot="1" x14ac:dyDescent="0.35">
      <c r="A80" s="25" t="s">
        <v>2</v>
      </c>
      <c r="B80" s="34"/>
      <c r="C80" s="24" t="s">
        <v>3</v>
      </c>
      <c r="D80" s="35"/>
      <c r="E80" s="24" t="s">
        <v>4</v>
      </c>
      <c r="F80" s="36"/>
      <c r="G80" s="27" t="b">
        <v>0</v>
      </c>
      <c r="H80" s="4">
        <f t="shared" ref="H80:H81" si="5">IF(G80=TRUE,1*B80,0)</f>
        <v>0</v>
      </c>
      <c r="N80" s="19"/>
      <c r="P80" s="41"/>
      <c r="Q80" s="42"/>
      <c r="R80" s="43"/>
    </row>
    <row r="81" spans="1:18" ht="15" thickBot="1" x14ac:dyDescent="0.35">
      <c r="A81" s="25" t="s">
        <v>2</v>
      </c>
      <c r="B81" s="34"/>
      <c r="C81" s="24" t="s">
        <v>3</v>
      </c>
      <c r="D81" s="35"/>
      <c r="E81" s="24" t="s">
        <v>4</v>
      </c>
      <c r="F81" s="36"/>
      <c r="G81" s="27" t="b">
        <v>0</v>
      </c>
      <c r="H81" s="4">
        <f t="shared" si="5"/>
        <v>0</v>
      </c>
      <c r="N81" s="19"/>
      <c r="P81" s="41"/>
      <c r="Q81" s="42"/>
      <c r="R81" s="43"/>
    </row>
    <row r="82" spans="1:18" ht="15" thickBot="1" x14ac:dyDescent="0.35">
      <c r="A82" s="15"/>
      <c r="B82" s="4" t="str">
        <f>IF(SUM(B79:B81)=0,"",SUM(B79:B81))</f>
        <v/>
      </c>
      <c r="G82" s="5">
        <f>IF(SUM(H79:H81)*13.8&lt;&gt;0,SUM(H79:H81)*13.8,0)</f>
        <v>0</v>
      </c>
      <c r="H82" s="2"/>
      <c r="N82" s="19"/>
      <c r="P82" s="41"/>
      <c r="Q82" s="42"/>
      <c r="R82" s="43"/>
    </row>
    <row r="83" spans="1:18" ht="15" thickBot="1" x14ac:dyDescent="0.35">
      <c r="A83" s="15" t="s">
        <v>43</v>
      </c>
      <c r="H83" s="1">
        <f>IF(B82="",0,(B82*F77)+G82)</f>
        <v>0</v>
      </c>
      <c r="N83" s="19"/>
      <c r="P83" s="41"/>
      <c r="Q83" s="42"/>
      <c r="R83" s="43"/>
    </row>
    <row r="84" spans="1:18" ht="15" thickBot="1" x14ac:dyDescent="0.35">
      <c r="A84" s="16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20"/>
      <c r="P84" s="44"/>
      <c r="Q84" s="45"/>
      <c r="R84" s="46"/>
    </row>
    <row r="85" spans="1:18" ht="15.6" thickTop="1" thickBot="1" x14ac:dyDescent="0.35"/>
    <row r="86" spans="1:18" ht="15.6" thickTop="1" thickBot="1" x14ac:dyDescent="0.35">
      <c r="K86" s="47" t="s">
        <v>32</v>
      </c>
      <c r="L86" s="47"/>
      <c r="M86" s="47"/>
      <c r="N86" s="29">
        <f>H83+H72+H60+H48+H37+H26+H15</f>
        <v>0</v>
      </c>
    </row>
    <row r="87" spans="1:18" ht="15" thickTop="1" x14ac:dyDescent="0.3"/>
  </sheetData>
  <sheetProtection algorithmName="SHA-512" hashValue="3tofcc6lBhIfz0XZ58mBVMthpdjOhZhOaM/Bm6NJnXMi7PBLp4ESkAUqawNfkPcWU0PFfYK0obfNP4fuVDLB0g==" saltValue="BGZCq3dyB799ht8X6o6BAw==" spinCount="100000" sheet="1" objects="1" scenarios="1" selectLockedCells="1"/>
  <mergeCells count="23">
    <mergeCell ref="A1:M1"/>
    <mergeCell ref="C77:D77"/>
    <mergeCell ref="A3:C3"/>
    <mergeCell ref="A4:D4"/>
    <mergeCell ref="A5:F5"/>
    <mergeCell ref="C9:D9"/>
    <mergeCell ref="C20:D20"/>
    <mergeCell ref="C31:D31"/>
    <mergeCell ref="C42:D42"/>
    <mergeCell ref="C54:D54"/>
    <mergeCell ref="K86:M86"/>
    <mergeCell ref="I3:J3"/>
    <mergeCell ref="E4:G4"/>
    <mergeCell ref="D3:G3"/>
    <mergeCell ref="K3:M3"/>
    <mergeCell ref="C66:D66"/>
    <mergeCell ref="P51:R61"/>
    <mergeCell ref="P63:R73"/>
    <mergeCell ref="P75:R84"/>
    <mergeCell ref="P7:R16"/>
    <mergeCell ref="P18:R27"/>
    <mergeCell ref="P29:R38"/>
    <mergeCell ref="P40:R49"/>
  </mergeCells>
  <dataValidations count="9">
    <dataValidation type="list" allowBlank="1" showInputMessage="1" showErrorMessage="1" sqref="D11:D13" xr:uid="{6D0909C1-49D4-4B1F-975E-2E8666A3B0EA}">
      <formula1>$N$7:$N$10</formula1>
    </dataValidation>
    <dataValidation type="list" allowBlank="1" showInputMessage="1" showErrorMessage="1" sqref="D22:D24 D45:D46" xr:uid="{29E26CD9-A62F-4260-BCD3-E8BF0D7F4E75}">
      <formula1>$N$6:$N$10</formula1>
    </dataValidation>
    <dataValidation type="list" allowBlank="1" showInputMessage="1" showErrorMessage="1" sqref="D44 D79:D81 D33:D35" xr:uid="{CF5591F1-01A5-4A3D-BF74-49D8CB76BDD8}">
      <formula1>$N$7:$N$13</formula1>
    </dataValidation>
    <dataValidation type="list" allowBlank="1" showInputMessage="1" showErrorMessage="1" sqref="D56:D58" xr:uid="{88137655-7948-42CD-BAF6-C5C30830342D}">
      <formula1>$N$6:$N$12</formula1>
    </dataValidation>
    <dataValidation type="list" allowBlank="1" showInputMessage="1" showErrorMessage="1" sqref="D68:D70" xr:uid="{BCE47ADF-78C4-4B0F-9944-1DFFB8E875A4}">
      <formula1>$N$6:$N$13</formula1>
    </dataValidation>
    <dataValidation type="list" allowBlank="1" showInputMessage="1" showErrorMessage="1" sqref="F11:F13" xr:uid="{5956308B-D646-497E-A0D2-E31B36C0D9A5}">
      <formula1>$O$2:$O$4</formula1>
    </dataValidation>
    <dataValidation type="list" allowBlank="1" showInputMessage="1" showErrorMessage="1" sqref="F22:F24" xr:uid="{AF3CD1C2-3970-4B84-ACD5-CAFB04DA3BCC}">
      <formula1>$O$3:$O$5</formula1>
    </dataValidation>
    <dataValidation type="list" allowBlank="1" showInputMessage="1" showErrorMessage="1" sqref="F33:F35 F44:F46 F56:F58 F68:F70" xr:uid="{7CB3DE4E-39E4-473B-B6D5-42BDBFB1B0E2}">
      <formula1>$O$2:$P$2</formula1>
    </dataValidation>
    <dataValidation type="list" allowBlank="1" showInputMessage="1" showErrorMessage="1" sqref="F79:F81" xr:uid="{6F54ABE3-79E8-4D65-A1AD-766F800D8EE4}">
      <formula1>$O$5:$Q$5</formula1>
    </dataValidation>
  </dataValidations>
  <pageMargins left="0.7" right="0.7" top="0.75" bottom="0.75" header="0.3" footer="0.3"/>
  <pageSetup scale="46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9D707-3EAF-4A48-971C-3F45D8E53D51}">
  <sheetPr>
    <pageSetUpPr fitToPage="1"/>
  </sheetPr>
  <dimension ref="A1"/>
  <sheetViews>
    <sheetView workbookViewId="0">
      <selection activeCell="I2" sqref="I2"/>
    </sheetView>
  </sheetViews>
  <sheetFormatPr baseColWidth="10" defaultRowHeight="14.4" x14ac:dyDescent="0.3"/>
  <sheetData/>
  <sheetProtection algorithmName="SHA-512" hashValue="Co0wBsuEb2Homt1S4syHO2yNu6Wg55XhJEZZ61uEirN7t52TuvXViQpH9mN6RkrykK1PRRtGpMRCrdKqx9ke1g==" saltValue="OtDy3mlZitMWTKkQ9Qf61g==" spinCount="100000" sheet="1" objects="1" scenarios="1" selectLockedCells="1"/>
  <pageMargins left="0.7" right="0.7" top="0.75" bottom="0.75" header="0.3" footer="0.3"/>
  <pageSetup scale="59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3</vt:i4>
      </vt:variant>
    </vt:vector>
  </HeadingPairs>
  <TitlesOfParts>
    <vt:vector size="6" baseType="lpstr">
      <vt:lpstr>Instructions</vt:lpstr>
      <vt:lpstr>Bon Commande Gilets</vt:lpstr>
      <vt:lpstr>Charte Grandeurs</vt:lpstr>
      <vt:lpstr>'Bon Commande Gilets'!Zone_d_impression</vt:lpstr>
      <vt:lpstr>'Charte Grandeurs'!Zone_d_impression</vt:lpstr>
      <vt:lpstr>Instructions!Zone_d_impression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AST Pédagogie Jardin</dc:creator>
  <cp:lastModifiedBy>AST Pédagogie Jardin</cp:lastModifiedBy>
  <cp:lastPrinted>2024-11-22T00:13:37Z</cp:lastPrinted>
  <dcterms:created xsi:type="dcterms:W3CDTF">2024-11-19T15:35:19Z</dcterms:created>
  <dcterms:modified xsi:type="dcterms:W3CDTF">2024-11-22T11:49:39Z</dcterms:modified>
</cp:coreProperties>
</file>